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5 год\март\"/>
    </mc:Choice>
  </mc:AlternateContent>
  <xr:revisionPtr revIDLastSave="0" documentId="13_ncr:1_{74DCC769-CB6D-4137-B2B2-0FFBC98387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3" l="1"/>
  <c r="J18" i="3"/>
  <c r="J33" i="3"/>
  <c r="J42" i="3"/>
  <c r="J51" i="3"/>
  <c r="J54" i="3"/>
  <c r="J60" i="3"/>
  <c r="K5" i="3"/>
  <c r="K34" i="3"/>
  <c r="K55" i="3"/>
  <c r="K59" i="3"/>
  <c r="K63" i="3"/>
  <c r="K26" i="3"/>
  <c r="K69" i="3" l="1"/>
  <c r="K65" i="3"/>
  <c r="I70" i="3" l="1"/>
  <c r="I69" i="3"/>
  <c r="I68" i="3"/>
  <c r="I63" i="3"/>
  <c r="I62" i="3"/>
  <c r="I61" i="3"/>
  <c r="I59" i="3"/>
  <c r="I58" i="3"/>
  <c r="I57" i="3"/>
  <c r="I55" i="3"/>
  <c r="I53" i="3"/>
  <c r="I52" i="3"/>
  <c r="I50" i="3"/>
  <c r="I49" i="3"/>
  <c r="I45" i="3"/>
  <c r="I44" i="3"/>
  <c r="I43" i="3"/>
  <c r="I40" i="3"/>
  <c r="I39" i="3"/>
  <c r="I38" i="3"/>
  <c r="I36" i="3"/>
  <c r="I35" i="3"/>
  <c r="I34" i="3"/>
  <c r="I32" i="3"/>
  <c r="I31" i="3"/>
  <c r="I30" i="3"/>
  <c r="I26" i="3"/>
  <c r="I21" i="3"/>
  <c r="I20" i="3"/>
  <c r="I19" i="3"/>
  <c r="I17" i="3"/>
  <c r="I16" i="3"/>
  <c r="I14" i="3"/>
  <c r="I12" i="3"/>
  <c r="I9" i="3"/>
  <c r="I7" i="3"/>
  <c r="I6" i="3"/>
  <c r="I5" i="3"/>
  <c r="G70" i="3"/>
  <c r="G69" i="3"/>
  <c r="G68" i="3"/>
  <c r="G63" i="3"/>
  <c r="G62" i="3"/>
  <c r="G61" i="3"/>
  <c r="G59" i="3"/>
  <c r="G58" i="3"/>
  <c r="G57" i="3"/>
  <c r="G55" i="3"/>
  <c r="G53" i="3"/>
  <c r="G52" i="3"/>
  <c r="G50" i="3"/>
  <c r="G49" i="3"/>
  <c r="G45" i="3"/>
  <c r="G44" i="3"/>
  <c r="G43" i="3"/>
  <c r="G40" i="3"/>
  <c r="G39" i="3"/>
  <c r="G38" i="3"/>
  <c r="G36" i="3"/>
  <c r="G35" i="3"/>
  <c r="G34" i="3"/>
  <c r="G32" i="3"/>
  <c r="G31" i="3"/>
  <c r="G30" i="3"/>
  <c r="G26" i="3"/>
  <c r="G21" i="3"/>
  <c r="G20" i="3"/>
  <c r="G19" i="3"/>
  <c r="G17" i="3"/>
  <c r="G16" i="3"/>
  <c r="G14" i="3"/>
  <c r="G12" i="3"/>
  <c r="G9" i="3"/>
  <c r="G7" i="3"/>
  <c r="G6" i="3"/>
  <c r="G5" i="3"/>
  <c r="J22" i="3" l="1"/>
  <c r="J15" i="3"/>
  <c r="J69" i="3"/>
  <c r="J65" i="3"/>
  <c r="J39" i="3"/>
  <c r="H9" i="3"/>
  <c r="F9" i="3"/>
  <c r="K64" i="3"/>
  <c r="K62" i="3"/>
  <c r="K61" i="3"/>
  <c r="K58" i="3"/>
  <c r="K57" i="3"/>
  <c r="K53" i="3"/>
  <c r="K52" i="3"/>
  <c r="K50" i="3"/>
  <c r="K45" i="3"/>
  <c r="K44" i="3"/>
  <c r="K43" i="3"/>
  <c r="K38" i="3"/>
  <c r="K36" i="3"/>
  <c r="K31" i="3"/>
  <c r="K30" i="3"/>
  <c r="K21" i="3"/>
  <c r="K20" i="3"/>
  <c r="K16" i="3"/>
  <c r="K14" i="3"/>
  <c r="K9" i="3"/>
  <c r="K7" i="3"/>
  <c r="K6" i="3"/>
  <c r="E65" i="3"/>
  <c r="D65" i="3"/>
  <c r="C65" i="3"/>
  <c r="E60" i="3"/>
  <c r="D60" i="3"/>
  <c r="C60" i="3"/>
  <c r="D54" i="3"/>
  <c r="E54" i="3"/>
  <c r="C54" i="3"/>
  <c r="C33" i="3"/>
  <c r="C22" i="3"/>
  <c r="E18" i="3"/>
  <c r="D18" i="3"/>
  <c r="C18" i="3"/>
  <c r="E15" i="3"/>
  <c r="D15" i="3"/>
  <c r="C15" i="3"/>
  <c r="C4" i="3"/>
  <c r="E51" i="3"/>
  <c r="G51" i="3" s="1"/>
  <c r="D51" i="3"/>
  <c r="C51" i="3"/>
  <c r="E42" i="3"/>
  <c r="G42" i="3" s="1"/>
  <c r="D42" i="3"/>
  <c r="C42" i="3"/>
  <c r="E39" i="3"/>
  <c r="D39" i="3"/>
  <c r="C39" i="3"/>
  <c r="E33" i="3"/>
  <c r="G33" i="3" s="1"/>
  <c r="D33" i="3"/>
  <c r="G65" i="3" l="1"/>
  <c r="I65" i="3"/>
  <c r="G60" i="3"/>
  <c r="I60" i="3"/>
  <c r="I54" i="3"/>
  <c r="G54" i="3"/>
  <c r="I51" i="3"/>
  <c r="I42" i="3"/>
  <c r="I33" i="3"/>
  <c r="I18" i="3"/>
  <c r="G18" i="3"/>
  <c r="K15" i="3"/>
  <c r="I15" i="3"/>
  <c r="G15" i="3"/>
  <c r="J3" i="3"/>
  <c r="K60" i="3"/>
  <c r="K33" i="3"/>
  <c r="K54" i="3"/>
  <c r="K18" i="3"/>
  <c r="K42" i="3"/>
  <c r="K51" i="3"/>
  <c r="H6" i="3"/>
  <c r="F6" i="3"/>
  <c r="E69" i="3" l="1"/>
  <c r="D69" i="3"/>
  <c r="C69" i="3"/>
  <c r="E22" i="3"/>
  <c r="D22" i="3"/>
  <c r="F70" i="3"/>
  <c r="F68" i="3"/>
  <c r="F67" i="3"/>
  <c r="F66" i="3"/>
  <c r="F64" i="3"/>
  <c r="F63" i="3"/>
  <c r="F62" i="3"/>
  <c r="F61" i="3"/>
  <c r="F59" i="3"/>
  <c r="F58" i="3"/>
  <c r="F57" i="3"/>
  <c r="F56" i="3"/>
  <c r="F55" i="3"/>
  <c r="F53" i="3"/>
  <c r="F52" i="3"/>
  <c r="F50" i="3"/>
  <c r="F49" i="3"/>
  <c r="F45" i="3"/>
  <c r="F44" i="3"/>
  <c r="F43" i="3"/>
  <c r="F41" i="3"/>
  <c r="F40" i="3"/>
  <c r="F38" i="3"/>
  <c r="F37" i="3"/>
  <c r="F36" i="3"/>
  <c r="F35" i="3"/>
  <c r="F34" i="3"/>
  <c r="F32" i="3"/>
  <c r="F31" i="3"/>
  <c r="F30" i="3"/>
  <c r="F29" i="3"/>
  <c r="F28" i="3"/>
  <c r="F27" i="3"/>
  <c r="F26" i="3"/>
  <c r="F25" i="3"/>
  <c r="F24" i="3"/>
  <c r="F23" i="3"/>
  <c r="F21" i="3"/>
  <c r="F20" i="3"/>
  <c r="F19" i="3"/>
  <c r="F17" i="3"/>
  <c r="F16" i="3"/>
  <c r="F14" i="3"/>
  <c r="F12" i="3"/>
  <c r="F7" i="3"/>
  <c r="F5" i="3"/>
  <c r="H70" i="3"/>
  <c r="H69" i="3"/>
  <c r="H68" i="3"/>
  <c r="H67" i="3"/>
  <c r="H66" i="3"/>
  <c r="H64" i="3"/>
  <c r="H63" i="3"/>
  <c r="H62" i="3"/>
  <c r="H61" i="3"/>
  <c r="H59" i="3"/>
  <c r="H58" i="3"/>
  <c r="H57" i="3"/>
  <c r="H56" i="3"/>
  <c r="H55" i="3"/>
  <c r="H53" i="3"/>
  <c r="H52" i="3"/>
  <c r="H50" i="3"/>
  <c r="H49" i="3"/>
  <c r="H45" i="3"/>
  <c r="H44" i="3"/>
  <c r="H43" i="3"/>
  <c r="H41" i="3"/>
  <c r="H40" i="3"/>
  <c r="H38" i="3"/>
  <c r="H37" i="3"/>
  <c r="H36" i="3"/>
  <c r="H35" i="3"/>
  <c r="H34" i="3"/>
  <c r="H32" i="3"/>
  <c r="H31" i="3"/>
  <c r="H30" i="3"/>
  <c r="H29" i="3"/>
  <c r="H28" i="3"/>
  <c r="H27" i="3"/>
  <c r="H26" i="3"/>
  <c r="H25" i="3"/>
  <c r="H24" i="3"/>
  <c r="H23" i="3"/>
  <c r="H21" i="3"/>
  <c r="H20" i="3"/>
  <c r="H19" i="3"/>
  <c r="H17" i="3"/>
  <c r="H16" i="3"/>
  <c r="H14" i="3"/>
  <c r="H12" i="3"/>
  <c r="H7" i="3"/>
  <c r="H5" i="3"/>
  <c r="D4" i="3"/>
  <c r="D3" i="3" s="1"/>
  <c r="K22" i="3" l="1"/>
  <c r="I22" i="3"/>
  <c r="G22" i="3"/>
  <c r="F69" i="3"/>
  <c r="C3" i="3"/>
  <c r="H22" i="3"/>
  <c r="H65" i="3"/>
  <c r="H60" i="3"/>
  <c r="F22" i="3"/>
  <c r="F18" i="3"/>
  <c r="H18" i="3"/>
  <c r="F15" i="3"/>
  <c r="H54" i="3" l="1"/>
  <c r="F60" i="3"/>
  <c r="F65" i="3"/>
  <c r="H15" i="3"/>
  <c r="F54" i="3" l="1"/>
  <c r="F51" i="3" l="1"/>
  <c r="H51" i="3"/>
  <c r="E4" i="3"/>
  <c r="I4" i="3" l="1"/>
  <c r="G4" i="3"/>
  <c r="F4" i="3"/>
  <c r="E3" i="3"/>
  <c r="F42" i="3"/>
  <c r="H42" i="3"/>
  <c r="H4" i="3"/>
  <c r="I3" i="3" l="1"/>
  <c r="G3" i="3"/>
  <c r="H39" i="3"/>
  <c r="F39" i="3"/>
  <c r="F33" i="3" l="1"/>
  <c r="H33" i="3"/>
  <c r="H3" i="3" l="1"/>
  <c r="F3" i="3"/>
  <c r="K4" i="3"/>
  <c r="K3" i="3"/>
</calcChain>
</file>

<file path=xl/sharedStrings.xml><?xml version="1.0" encoding="utf-8"?>
<sst xmlns="http://schemas.openxmlformats.org/spreadsheetml/2006/main" count="148" uniqueCount="148">
  <si>
    <t>РАСХОДЫ БЮДЖЕТА - ВСЕГО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</si>
  <si>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</si>
  <si>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</si>
  <si>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</si>
  <si>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</si>
  <si>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</si>
  <si>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</si>
  <si>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</si>
  <si>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</si>
  <si>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</si>
  <si>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</si>
  <si>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</si>
  <si>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</si>
  <si>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</si>
  <si>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</si>
  <si>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0110</t>
  </si>
  <si>
    <t>Фундаментальные исследования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</si>
  <si>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</si>
  <si>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</si>
  <si>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</si>
  <si>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</si>
  <si>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</si>
  <si>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</si>
  <si>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</si>
  <si>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</si>
  <si>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</si>
  <si>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</si>
  <si>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0204</t>
  </si>
  <si>
    <t>Мобилизационная подготовка экономики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</si>
  <si>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</si>
  <si>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</si>
  <si>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</si>
  <si>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</si>
  <si>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</si>
  <si>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</si>
  <si>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</si>
  <si>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</si>
  <si>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</si>
  <si>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</si>
  <si>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</si>
  <si>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</si>
  <si>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</si>
  <si>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0404</t>
  </si>
  <si>
    <t>Воспроизводство минерально-сырьевой базы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</si>
  <si>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</si>
  <si>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</si>
  <si>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</si>
  <si>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</si>
  <si>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</si>
  <si>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</si>
  <si>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</si>
  <si>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</si>
  <si>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</si>
  <si>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</si>
  <si>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</si>
  <si>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</si>
  <si>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</si>
  <si>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</si>
  <si>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</si>
  <si>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</si>
  <si>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</si>
  <si>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</si>
  <si>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</si>
  <si>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</si>
  <si>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</si>
  <si>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</si>
  <si>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</si>
  <si>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 в области жилищно-коммунального хозяйства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</si>
  <si>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</si>
  <si>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</si>
  <si>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</si>
  <si>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</si>
  <si>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</si>
  <si>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</si>
  <si>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</si>
  <si>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</si>
  <si>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</si>
  <si>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</si>
  <si>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</si>
  <si>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</si>
  <si>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</si>
  <si>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</si>
  <si>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</si>
  <si>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</si>
  <si>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</si>
  <si>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</si>
  <si>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</si>
  <si>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</si>
  <si>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</si>
  <si>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Высшее образование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</si>
  <si>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</si>
  <si>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</si>
  <si>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</si>
  <si>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</si>
  <si>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</si>
  <si>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</si>
  <si>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</si>
  <si>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</si>
  <si>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</si>
  <si>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</si>
  <si>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</si>
  <si>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</si>
  <si>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</si>
  <si>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</si>
  <si>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</si>
  <si>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</si>
  <si>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</si>
  <si>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</si>
  <si>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</si>
  <si>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</si>
  <si>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</si>
  <si>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</si>
  <si>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</si>
  <si>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</si>
  <si>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</si>
  <si>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</si>
  <si>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</si>
  <si>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</si>
  <si>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</si>
  <si>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</si>
  <si>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</si>
  <si>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</si>
  <si>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</si>
  <si>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</si>
  <si>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</si>
  <si>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</si>
  <si>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</si>
  <si>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</si>
  <si>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</si>
  <si>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</si>
  <si>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</si>
  <si>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</si>
  <si>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</si>
  <si>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</si>
  <si>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Код</t>
  </si>
  <si>
    <t>Наименование разделов, подразделов</t>
  </si>
  <si>
    <t>* В соответствии с отчетом об исполнении бюджета</t>
  </si>
  <si>
    <t>Гражданская оборона</t>
  </si>
  <si>
    <t>Темп роста к соответствующему периоду 2024 года, %</t>
  </si>
  <si>
    <t>Отклонение фактических расходов от значений по отчету ф. 0503117 План, тыс. руб.</t>
  </si>
  <si>
    <r>
      <t>Утвержденные бюджетные значения на 
2025 год
 (Р</t>
    </r>
    <r>
      <rPr>
        <b/>
        <sz val="10"/>
        <rFont val="Times New Roman"/>
        <family val="1"/>
        <charset val="204"/>
      </rPr>
      <t>ешением о бюджете от 29.01.2025 
№ 1/2025-НА</t>
    </r>
    <r>
      <rPr>
        <sz val="10"/>
        <rFont val="Times New Roman"/>
        <family val="1"/>
        <charset val="204"/>
      </rPr>
      <t>), 
тыс. руб.</t>
    </r>
  </si>
  <si>
    <t>Отклонение фактических расходов от утвержденных значений Решением о бюджете от 29.01.2025 
№ 1/2025-НА), 
тыс. руб.</t>
  </si>
  <si>
    <t>% исполнения от утвержденных бюджетных значений 
( (Решением о бюджете от 29.01.2025
№ 1/2025-НА)</t>
  </si>
  <si>
    <t>% исполнения от утвержденных бюджетных значений по отчету 
ф. 0503117 План</t>
  </si>
  <si>
    <r>
      <t xml:space="preserve">Плановые значения (согласно отчета по ф. 0503117 ПЛАН) на </t>
    </r>
    <r>
      <rPr>
        <b/>
        <sz val="10"/>
        <rFont val="Times New Roman"/>
        <family val="1"/>
        <charset val="204"/>
      </rPr>
      <t>01.04.2025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</si>
  <si>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01.04.2025</t>
    </r>
    <r>
      <rPr>
        <sz val="10"/>
        <rFont val="Times New Roman"/>
        <family val="1"/>
        <charset val="204"/>
      </rPr>
      <t>, 
тыс. руб.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</si>
  <si>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01.04.2024</t>
    </r>
    <r>
      <rPr>
        <sz val="10"/>
        <rFont val="Times New Roman"/>
        <family val="1"/>
        <charset val="204"/>
      </rPr>
      <t>, 
тыс. руб.</t>
    </r>
  </si>
  <si>
    <t xml:space="preserve">Сведения об исполнении бюджета городского округа Реутов по расходам в части распределения ассигнований по разделам и подразделам классификации расходов за I квартал 2025 года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городского округа Реутов  в сравнении с соответствующим периодом прошлого года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</si>
</sst>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0" xfId="0" applyNumberFormat="1"/>
    <xf numFmtId="49" fontId="4" fillId="0" borderId="0" xfId="0" applyNumberFormat="1" applyFont="1"/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19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164" fontId="6" fillId="2" borderId="25" xfId="0" applyNumberFormat="1" applyFont="1" applyFill="1" applyBorder="1" applyAlignment="1">
      <alignment horizontal="center" vertical="center" wrapText="1"/>
    </xf>
    <xf numFmtId="164" fontId="6" fillId="2" borderId="30" xfId="0" applyNumberFormat="1" applyFont="1" applyFill="1" applyBorder="1" applyAlignment="1">
      <alignment horizontal="center" vertical="center" wrapText="1"/>
    </xf>
    <xf numFmtId="164" fontId="6" fillId="2" borderId="31" xfId="0" applyNumberFormat="1" applyFont="1" applyFill="1" applyBorder="1" applyAlignment="1">
      <alignment horizontal="center" vertical="center" wrapText="1"/>
    </xf>
    <xf numFmtId="164" fontId="6" fillId="2" borderId="32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zoomScaleNormal="100" zoomScaleSheetLayoutView="70" workbookViewId="0">
      <selection sqref="A1:K1"/>
    </sheetView>
  </sheetViews>
  <sheetFormatPr defaultRowHeight="15" x14ac:dyDescent="0.25"/>
  <cols>
    <col min="1" max="1" width="6.7109375" customWidth="1"/>
    <col min="2" max="2" width="54.28515625" customWidth="1"/>
    <col min="3" max="3" width="15.42578125" customWidth="1"/>
    <col min="4" max="4" width="14" customWidth="1"/>
    <col min="5" max="5" width="13.7109375" customWidth="1"/>
    <col min="6" max="6" width="15.42578125" customWidth="1"/>
    <col min="7" max="7" width="13.28515625" customWidth="1"/>
    <col min="8" max="9" width="13.42578125" customWidth="1"/>
    <col min="10" max="10" width="15.42578125" customWidth="1"/>
    <col min="11" max="11" width="17.140625" customWidth="1"/>
  </cols>
  <sheetData>
    <row r="1" spans="1:11" ht="72.75" customHeight="1" thickBot="1" x14ac:dyDescent="0.3">
      <c r="A1" s="43" t="s">
        <v>147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30.5" customHeight="1" thickBot="1" x14ac:dyDescent="0.3">
      <c r="A2" s="39" t="s">
        <v>134</v>
      </c>
      <c r="B2" s="39" t="s">
        <v>135</v>
      </c>
      <c r="C2" s="40" t="s">
        <v>140</v>
      </c>
      <c r="D2" s="40" t="s">
        <v>144</v>
      </c>
      <c r="E2" s="40" t="s">
        <v>145</v>
      </c>
      <c r="F2" s="40" t="s">
        <v>141</v>
      </c>
      <c r="G2" s="34" t="s">
        <v>142</v>
      </c>
      <c r="H2" s="34" t="s">
        <v>139</v>
      </c>
      <c r="I2" s="34" t="s">
        <v>143</v>
      </c>
      <c r="J2" s="40" t="s">
        <v>146</v>
      </c>
      <c r="K2" s="40" t="s">
        <v>138</v>
      </c>
    </row>
    <row r="3" spans="1:11" ht="24" customHeight="1" thickBot="1" x14ac:dyDescent="0.3">
      <c r="A3" s="11"/>
      <c r="B3" s="15" t="s">
        <v>0</v>
      </c>
      <c r="C3" s="6">
        <f>SUM(C4,C15,C18,C22,C33,C39,C42,C51,C54,C60,C65,C69)</f>
        <v>7211407.3990800008</v>
      </c>
      <c r="D3" s="6">
        <f>SUM(D4,D15,D18,D22,D33,D39,D42,D51,D54,D60,D65,D69)</f>
        <v>7224177.4990800004</v>
      </c>
      <c r="E3" s="6">
        <f>SUM(E4,E15,E18,E22,E33,E39,E42,E51,E54,E60,E65,E69)</f>
        <v>1647027.47918</v>
      </c>
      <c r="F3" s="20">
        <f>SUM(E3-C3)</f>
        <v>-5564379.919900001</v>
      </c>
      <c r="G3" s="41">
        <f>E3/C3*100</f>
        <v>22.839196124048136</v>
      </c>
      <c r="H3" s="9">
        <f>SUM(E3-D3)</f>
        <v>-5577150.0199000007</v>
      </c>
      <c r="I3" s="41">
        <f>E3/D3*100</f>
        <v>22.798823525442849</v>
      </c>
      <c r="J3" s="9">
        <f>SUM(J4,J15,J18,J22,J33,J39,J42,J51,J54,J60,J65,J69)</f>
        <v>832862.89623999991</v>
      </c>
      <c r="K3" s="6">
        <f>E3/J3*100</f>
        <v>197.754935009782</v>
      </c>
    </row>
    <row r="4" spans="1:11" ht="15.75" thickBot="1" x14ac:dyDescent="0.3">
      <c r="A4" s="11" t="s">
        <v>1</v>
      </c>
      <c r="B4" s="15" t="s">
        <v>2</v>
      </c>
      <c r="C4" s="6">
        <f>SUM(C5:C14)</f>
        <v>1093647.51942</v>
      </c>
      <c r="D4" s="6">
        <f>SUM(D5:D14)</f>
        <v>1019003.95063</v>
      </c>
      <c r="E4" s="9">
        <f>SUM(E5:E14)</f>
        <v>143265.93424</v>
      </c>
      <c r="F4" s="20">
        <f>SUM(E4-C4)</f>
        <v>-950381.58518000005</v>
      </c>
      <c r="G4" s="41">
        <f t="shared" ref="G4:G65" si="0">E4/C4*100</f>
        <v>13.099827110290436</v>
      </c>
      <c r="H4" s="9">
        <f>SUM(E4-D4)</f>
        <v>-875738.01639</v>
      </c>
      <c r="I4" s="41">
        <f t="shared" ref="I4:I65" si="1">E4/D4*100</f>
        <v>14.059409107435329</v>
      </c>
      <c r="J4" s="9">
        <f>SUM(J5:J14)</f>
        <v>129641.9638</v>
      </c>
      <c r="K4" s="6">
        <f>E4/J4*100</f>
        <v>110.50892013716935</v>
      </c>
    </row>
    <row r="5" spans="1:11" ht="24" x14ac:dyDescent="0.25">
      <c r="A5" s="12" t="s">
        <v>3</v>
      </c>
      <c r="B5" s="16" t="s">
        <v>4</v>
      </c>
      <c r="C5" s="7">
        <v>13062.27</v>
      </c>
      <c r="D5" s="7">
        <v>13362.27</v>
      </c>
      <c r="E5" s="3">
        <v>2866.5620899999999</v>
      </c>
      <c r="F5" s="21">
        <f>SUM(E5-C5)</f>
        <v>-10195.707910000001</v>
      </c>
      <c r="G5" s="37">
        <f t="shared" si="0"/>
        <v>21.945359344126249</v>
      </c>
      <c r="H5" s="3">
        <f>SUM(E5-D5)</f>
        <v>-10495.707910000001</v>
      </c>
      <c r="I5" s="37">
        <f t="shared" si="1"/>
        <v>21.45265804388027</v>
      </c>
      <c r="J5" s="3">
        <v>324.64409999999998</v>
      </c>
      <c r="K5" s="26">
        <f t="shared" ref="K5:K60" si="2">E5/J5*100</f>
        <v>882.98604225365568</v>
      </c>
    </row>
    <row r="6" spans="1:11" ht="36" x14ac:dyDescent="0.25">
      <c r="A6" s="13" t="s">
        <v>5</v>
      </c>
      <c r="B6" s="17" t="s">
        <v>6</v>
      </c>
      <c r="C6" s="4">
        <v>6378.98</v>
      </c>
      <c r="D6" s="4">
        <v>6378.98</v>
      </c>
      <c r="E6" s="5">
        <v>830.88714000000004</v>
      </c>
      <c r="F6" s="21">
        <f>SUM(E6-C6)</f>
        <v>-5548.0928599999997</v>
      </c>
      <c r="G6" s="35">
        <f t="shared" si="0"/>
        <v>13.02539183380415</v>
      </c>
      <c r="H6" s="3">
        <f>SUM(E6-D6)</f>
        <v>-5548.0928599999997</v>
      </c>
      <c r="I6" s="35">
        <f t="shared" si="1"/>
        <v>13.02539183380415</v>
      </c>
      <c r="J6" s="5">
        <v>1746.8180400000001</v>
      </c>
      <c r="K6" s="26">
        <f t="shared" si="2"/>
        <v>47.565752183324143</v>
      </c>
    </row>
    <row r="7" spans="1:11" ht="36" x14ac:dyDescent="0.25">
      <c r="A7" s="13" t="s">
        <v>7</v>
      </c>
      <c r="B7" s="17" t="s">
        <v>8</v>
      </c>
      <c r="C7" s="4">
        <v>385089.29488</v>
      </c>
      <c r="D7" s="4">
        <v>391132.51643000002</v>
      </c>
      <c r="E7" s="5">
        <v>65192.825539999998</v>
      </c>
      <c r="F7" s="21">
        <f t="shared" ref="F7:F61" si="3">SUM(E7-C7)</f>
        <v>-319896.46934000001</v>
      </c>
      <c r="G7" s="35">
        <f t="shared" si="0"/>
        <v>16.929274951752458</v>
      </c>
      <c r="H7" s="3">
        <f t="shared" ref="H7:H61" si="4">SUM(E7-D7)</f>
        <v>-325939.69089000003</v>
      </c>
      <c r="I7" s="35">
        <f t="shared" si="1"/>
        <v>16.667707951012911</v>
      </c>
      <c r="J7" s="5">
        <v>58768.021050000003</v>
      </c>
      <c r="K7" s="26">
        <f t="shared" si="2"/>
        <v>110.93248398569308</v>
      </c>
    </row>
    <row r="8" spans="1:11" x14ac:dyDescent="0.25">
      <c r="A8" s="13" t="s">
        <v>9</v>
      </c>
      <c r="B8" s="17" t="s">
        <v>10</v>
      </c>
      <c r="C8" s="4"/>
      <c r="D8" s="4"/>
      <c r="E8" s="5"/>
      <c r="F8" s="21"/>
      <c r="G8" s="35"/>
      <c r="H8" s="3"/>
      <c r="I8" s="35"/>
      <c r="J8" s="5"/>
      <c r="K8" s="26"/>
    </row>
    <row r="9" spans="1:11" ht="24" x14ac:dyDescent="0.25">
      <c r="A9" s="13" t="s">
        <v>11</v>
      </c>
      <c r="B9" s="17" t="s">
        <v>12</v>
      </c>
      <c r="C9" s="4">
        <v>46738.07</v>
      </c>
      <c r="D9" s="4">
        <v>46738.07</v>
      </c>
      <c r="E9" s="5">
        <v>7206.7284900000004</v>
      </c>
      <c r="F9" s="21">
        <f t="shared" si="3"/>
        <v>-39531.341509999998</v>
      </c>
      <c r="G9" s="35">
        <f t="shared" si="0"/>
        <v>15.419396842873487</v>
      </c>
      <c r="H9" s="3">
        <f t="shared" si="4"/>
        <v>-39531.341509999998</v>
      </c>
      <c r="I9" s="35">
        <f t="shared" si="1"/>
        <v>15.419396842873487</v>
      </c>
      <c r="J9" s="5">
        <v>8893.7697800000005</v>
      </c>
      <c r="K9" s="26">
        <f t="shared" si="2"/>
        <v>81.031201259630535</v>
      </c>
    </row>
    <row r="10" spans="1:11" x14ac:dyDescent="0.25">
      <c r="A10" s="13" t="s">
        <v>13</v>
      </c>
      <c r="B10" s="17" t="s">
        <v>14</v>
      </c>
      <c r="C10" s="4"/>
      <c r="D10" s="4"/>
      <c r="E10" s="5"/>
      <c r="F10" s="21"/>
      <c r="G10" s="35"/>
      <c r="H10" s="3"/>
      <c r="I10" s="35"/>
      <c r="J10" s="5"/>
      <c r="K10" s="26"/>
    </row>
    <row r="11" spans="1:11" x14ac:dyDescent="0.25">
      <c r="A11" s="13" t="s">
        <v>15</v>
      </c>
      <c r="B11" s="17" t="s">
        <v>16</v>
      </c>
      <c r="C11" s="4"/>
      <c r="D11" s="4"/>
      <c r="E11" s="5"/>
      <c r="F11" s="21"/>
      <c r="G11" s="35"/>
      <c r="H11" s="3"/>
      <c r="I11" s="35"/>
      <c r="J11" s="5"/>
      <c r="K11" s="26"/>
    </row>
    <row r="12" spans="1:11" x14ac:dyDescent="0.25">
      <c r="A12" s="13" t="s">
        <v>17</v>
      </c>
      <c r="B12" s="17" t="s">
        <v>18</v>
      </c>
      <c r="C12" s="4">
        <v>5000</v>
      </c>
      <c r="D12" s="4">
        <v>5000</v>
      </c>
      <c r="E12" s="5">
        <v>0</v>
      </c>
      <c r="F12" s="21">
        <f t="shared" si="3"/>
        <v>-5000</v>
      </c>
      <c r="G12" s="35">
        <f t="shared" si="0"/>
        <v>0</v>
      </c>
      <c r="H12" s="3">
        <f t="shared" si="4"/>
        <v>-5000</v>
      </c>
      <c r="I12" s="35">
        <f t="shared" si="1"/>
        <v>0</v>
      </c>
      <c r="J12" s="5">
        <v>0</v>
      </c>
      <c r="K12" s="26"/>
    </row>
    <row r="13" spans="1:11" ht="24" x14ac:dyDescent="0.25">
      <c r="A13" s="13" t="s">
        <v>19</v>
      </c>
      <c r="B13" s="17" t="s">
        <v>20</v>
      </c>
      <c r="C13" s="4"/>
      <c r="D13" s="4"/>
      <c r="E13" s="5"/>
      <c r="F13" s="21"/>
      <c r="G13" s="35"/>
      <c r="H13" s="3"/>
      <c r="I13" s="35"/>
      <c r="J13" s="5"/>
      <c r="K13" s="26"/>
    </row>
    <row r="14" spans="1:11" ht="15.75" thickBot="1" x14ac:dyDescent="0.3">
      <c r="A14" s="14" t="s">
        <v>21</v>
      </c>
      <c r="B14" s="18" t="s">
        <v>22</v>
      </c>
      <c r="C14" s="8">
        <v>637378.90454000002</v>
      </c>
      <c r="D14" s="8">
        <v>556392.11419999995</v>
      </c>
      <c r="E14" s="10">
        <v>67168.930980000005</v>
      </c>
      <c r="F14" s="33">
        <f t="shared" si="3"/>
        <v>-570209.97356000007</v>
      </c>
      <c r="G14" s="36">
        <f t="shared" si="0"/>
        <v>10.538304688398215</v>
      </c>
      <c r="H14" s="31">
        <f t="shared" si="4"/>
        <v>-489223.18321999995</v>
      </c>
      <c r="I14" s="36">
        <f t="shared" si="1"/>
        <v>12.072229146629414</v>
      </c>
      <c r="J14" s="10">
        <v>59908.710830000004</v>
      </c>
      <c r="K14" s="28">
        <f t="shared" si="2"/>
        <v>112.11880551160911</v>
      </c>
    </row>
    <row r="15" spans="1:11" ht="15.75" thickBot="1" x14ac:dyDescent="0.3">
      <c r="A15" s="11" t="s">
        <v>23</v>
      </c>
      <c r="B15" s="15" t="s">
        <v>24</v>
      </c>
      <c r="C15" s="6">
        <f>SUM(C16:C17)</f>
        <v>9768.3799999999992</v>
      </c>
      <c r="D15" s="6">
        <f t="shared" ref="D15:E15" si="5">SUM(D16:D17)</f>
        <v>9768.3799999999992</v>
      </c>
      <c r="E15" s="6">
        <f t="shared" si="5"/>
        <v>1443.53809</v>
      </c>
      <c r="F15" s="32">
        <f t="shared" si="3"/>
        <v>-8324.8419099999992</v>
      </c>
      <c r="G15" s="38">
        <f t="shared" si="0"/>
        <v>14.777661086075685</v>
      </c>
      <c r="H15" s="30">
        <f t="shared" si="4"/>
        <v>-8324.8419099999992</v>
      </c>
      <c r="I15" s="38">
        <f t="shared" si="1"/>
        <v>14.777661086075685</v>
      </c>
      <c r="J15" s="9">
        <f>SUM(J16:J17)</f>
        <v>1206.3216500000001</v>
      </c>
      <c r="K15" s="6">
        <f t="shared" si="2"/>
        <v>119.66444355864789</v>
      </c>
    </row>
    <row r="16" spans="1:11" x14ac:dyDescent="0.25">
      <c r="A16" s="12" t="s">
        <v>25</v>
      </c>
      <c r="B16" s="16" t="s">
        <v>26</v>
      </c>
      <c r="C16" s="7">
        <v>9286.8799999999992</v>
      </c>
      <c r="D16" s="7">
        <v>9286.8799999999992</v>
      </c>
      <c r="E16" s="3">
        <v>1443.53809</v>
      </c>
      <c r="F16" s="21">
        <f t="shared" si="3"/>
        <v>-7843.3419099999992</v>
      </c>
      <c r="G16" s="37">
        <f t="shared" si="0"/>
        <v>15.543843465189603</v>
      </c>
      <c r="H16" s="3">
        <f t="shared" si="4"/>
        <v>-7843.3419099999992</v>
      </c>
      <c r="I16" s="37">
        <f t="shared" si="1"/>
        <v>15.543843465189603</v>
      </c>
      <c r="J16" s="3">
        <v>1206.3216500000001</v>
      </c>
      <c r="K16" s="27">
        <f t="shared" si="2"/>
        <v>119.66444355864789</v>
      </c>
    </row>
    <row r="17" spans="1:11" ht="15.75" thickBot="1" x14ac:dyDescent="0.3">
      <c r="A17" s="14" t="s">
        <v>27</v>
      </c>
      <c r="B17" s="18" t="s">
        <v>28</v>
      </c>
      <c r="C17" s="8">
        <v>481.5</v>
      </c>
      <c r="D17" s="8">
        <v>481.5</v>
      </c>
      <c r="E17" s="10">
        <v>0</v>
      </c>
      <c r="F17" s="33">
        <f t="shared" si="3"/>
        <v>-481.5</v>
      </c>
      <c r="G17" s="36">
        <f t="shared" si="0"/>
        <v>0</v>
      </c>
      <c r="H17" s="31">
        <f t="shared" si="4"/>
        <v>-481.5</v>
      </c>
      <c r="I17" s="36">
        <f t="shared" si="1"/>
        <v>0</v>
      </c>
      <c r="J17" s="10">
        <v>0</v>
      </c>
      <c r="K17" s="28"/>
    </row>
    <row r="18" spans="1:11" ht="24.75" thickBot="1" x14ac:dyDescent="0.3">
      <c r="A18" s="11" t="s">
        <v>29</v>
      </c>
      <c r="B18" s="15" t="s">
        <v>30</v>
      </c>
      <c r="C18" s="6">
        <f>SUM(C19:C21)</f>
        <v>108057.38999999998</v>
      </c>
      <c r="D18" s="6">
        <f t="shared" ref="D18:E18" si="6">SUM(D19:D21)</f>
        <v>133831.50907</v>
      </c>
      <c r="E18" s="6">
        <f t="shared" si="6"/>
        <v>11451.920099999999</v>
      </c>
      <c r="F18" s="32">
        <f t="shared" si="3"/>
        <v>-96605.469899999982</v>
      </c>
      <c r="G18" s="38">
        <f t="shared" si="0"/>
        <v>10.597998063806651</v>
      </c>
      <c r="H18" s="30">
        <f t="shared" si="4"/>
        <v>-122379.58897</v>
      </c>
      <c r="I18" s="38">
        <f t="shared" si="1"/>
        <v>8.5569685192820479</v>
      </c>
      <c r="J18" s="9">
        <f>SUM(J19:J21)</f>
        <v>9617.6471700000002</v>
      </c>
      <c r="K18" s="6">
        <f t="shared" si="2"/>
        <v>119.07195073366368</v>
      </c>
    </row>
    <row r="19" spans="1:11" x14ac:dyDescent="0.25">
      <c r="A19" s="12" t="s">
        <v>31</v>
      </c>
      <c r="B19" s="16" t="s">
        <v>137</v>
      </c>
      <c r="C19" s="7">
        <v>4612.5200000000004</v>
      </c>
      <c r="D19" s="7">
        <v>4612.5200000000004</v>
      </c>
      <c r="E19" s="3">
        <v>0</v>
      </c>
      <c r="F19" s="21">
        <f t="shared" si="3"/>
        <v>-4612.5200000000004</v>
      </c>
      <c r="G19" s="37">
        <f t="shared" si="0"/>
        <v>0</v>
      </c>
      <c r="H19" s="3">
        <f t="shared" si="4"/>
        <v>-4612.5200000000004</v>
      </c>
      <c r="I19" s="37">
        <f t="shared" si="1"/>
        <v>0</v>
      </c>
      <c r="J19" s="3">
        <v>260.09735999999998</v>
      </c>
      <c r="K19" s="26"/>
    </row>
    <row r="20" spans="1:11" ht="22.5" customHeight="1" x14ac:dyDescent="0.25">
      <c r="A20" s="13" t="s">
        <v>33</v>
      </c>
      <c r="B20" s="17" t="s">
        <v>32</v>
      </c>
      <c r="C20" s="4">
        <v>38027.519999999997</v>
      </c>
      <c r="D20" s="4">
        <v>38027.519999999997</v>
      </c>
      <c r="E20" s="5">
        <v>7312.1185500000001</v>
      </c>
      <c r="F20" s="21">
        <f t="shared" si="3"/>
        <v>-30715.401449999998</v>
      </c>
      <c r="G20" s="35">
        <f t="shared" si="0"/>
        <v>19.228491760703829</v>
      </c>
      <c r="H20" s="3">
        <f t="shared" si="4"/>
        <v>-30715.401449999998</v>
      </c>
      <c r="I20" s="35">
        <f t="shared" si="1"/>
        <v>19.228491760703829</v>
      </c>
      <c r="J20" s="5">
        <v>6968.5098099999996</v>
      </c>
      <c r="K20" s="26">
        <f t="shared" si="2"/>
        <v>104.93087832791615</v>
      </c>
    </row>
    <row r="21" spans="1:11" ht="24.75" thickBot="1" x14ac:dyDescent="0.3">
      <c r="A21" s="14" t="s">
        <v>34</v>
      </c>
      <c r="B21" s="18" t="s">
        <v>35</v>
      </c>
      <c r="C21" s="8">
        <v>65417.35</v>
      </c>
      <c r="D21" s="8">
        <v>91191.469070000006</v>
      </c>
      <c r="E21" s="10">
        <v>4139.8015500000001</v>
      </c>
      <c r="F21" s="33">
        <f t="shared" si="3"/>
        <v>-61277.548450000002</v>
      </c>
      <c r="G21" s="36">
        <f t="shared" si="0"/>
        <v>6.3282929528634222</v>
      </c>
      <c r="H21" s="31">
        <f t="shared" si="4"/>
        <v>-87051.667520000003</v>
      </c>
      <c r="I21" s="36">
        <f t="shared" si="1"/>
        <v>4.5396807313436556</v>
      </c>
      <c r="J21" s="10">
        <v>2389.04</v>
      </c>
      <c r="K21" s="28">
        <f t="shared" si="2"/>
        <v>173.28305721126478</v>
      </c>
    </row>
    <row r="22" spans="1:11" ht="15.75" thickBot="1" x14ac:dyDescent="0.3">
      <c r="A22" s="11" t="s">
        <v>36</v>
      </c>
      <c r="B22" s="15" t="s">
        <v>37</v>
      </c>
      <c r="C22" s="6">
        <f>SUM(C23:C32)</f>
        <v>303230.30929999996</v>
      </c>
      <c r="D22" s="6">
        <f t="shared" ref="D22:E22" si="7">SUM(D23:D32)</f>
        <v>310605.83574999997</v>
      </c>
      <c r="E22" s="6">
        <f t="shared" si="7"/>
        <v>33072.5118</v>
      </c>
      <c r="F22" s="20">
        <f t="shared" si="3"/>
        <v>-270157.79749999999</v>
      </c>
      <c r="G22" s="41">
        <f t="shared" si="0"/>
        <v>10.906730226390335</v>
      </c>
      <c r="H22" s="9">
        <f t="shared" si="4"/>
        <v>-277533.32394999999</v>
      </c>
      <c r="I22" s="41">
        <f t="shared" si="1"/>
        <v>10.647743214528449</v>
      </c>
      <c r="J22" s="9">
        <f>SUM(J23:J32)</f>
        <v>17565.709800000001</v>
      </c>
      <c r="K22" s="6">
        <f t="shared" si="2"/>
        <v>188.27882377972566</v>
      </c>
    </row>
    <row r="23" spans="1:11" x14ac:dyDescent="0.25">
      <c r="A23" s="12" t="s">
        <v>38</v>
      </c>
      <c r="B23" s="16" t="s">
        <v>39</v>
      </c>
      <c r="C23" s="7"/>
      <c r="D23" s="7"/>
      <c r="E23" s="3"/>
      <c r="F23" s="21">
        <f t="shared" si="3"/>
        <v>0</v>
      </c>
      <c r="G23" s="37"/>
      <c r="H23" s="3">
        <f t="shared" si="4"/>
        <v>0</v>
      </c>
      <c r="I23" s="37"/>
      <c r="J23" s="3"/>
      <c r="K23" s="27"/>
    </row>
    <row r="24" spans="1:11" x14ac:dyDescent="0.25">
      <c r="A24" s="13" t="s">
        <v>40</v>
      </c>
      <c r="B24" s="17" t="s">
        <v>41</v>
      </c>
      <c r="C24" s="4"/>
      <c r="D24" s="4"/>
      <c r="E24" s="5"/>
      <c r="F24" s="21">
        <f t="shared" si="3"/>
        <v>0</v>
      </c>
      <c r="G24" s="35"/>
      <c r="H24" s="3">
        <f t="shared" si="4"/>
        <v>0</v>
      </c>
      <c r="I24" s="35"/>
      <c r="J24" s="5"/>
      <c r="K24" s="26"/>
    </row>
    <row r="25" spans="1:11" x14ac:dyDescent="0.25">
      <c r="A25" s="13" t="s">
        <v>42</v>
      </c>
      <c r="B25" s="17" t="s">
        <v>43</v>
      </c>
      <c r="C25" s="4"/>
      <c r="D25" s="4"/>
      <c r="E25" s="5"/>
      <c r="F25" s="21">
        <f t="shared" si="3"/>
        <v>0</v>
      </c>
      <c r="G25" s="35"/>
      <c r="H25" s="3">
        <f t="shared" si="4"/>
        <v>0</v>
      </c>
      <c r="I25" s="35"/>
      <c r="J25" s="5"/>
      <c r="K25" s="26"/>
    </row>
    <row r="26" spans="1:11" x14ac:dyDescent="0.25">
      <c r="A26" s="13" t="s">
        <v>44</v>
      </c>
      <c r="B26" s="17" t="s">
        <v>45</v>
      </c>
      <c r="C26" s="4">
        <v>999</v>
      </c>
      <c r="D26" s="4">
        <v>999</v>
      </c>
      <c r="E26" s="5">
        <v>140.73607999999999</v>
      </c>
      <c r="F26" s="21">
        <f t="shared" si="3"/>
        <v>-858.26391999999998</v>
      </c>
      <c r="G26" s="35">
        <f t="shared" si="0"/>
        <v>14.087695695695695</v>
      </c>
      <c r="H26" s="3">
        <f t="shared" si="4"/>
        <v>-858.26391999999998</v>
      </c>
      <c r="I26" s="35">
        <f t="shared" si="1"/>
        <v>14.087695695695695</v>
      </c>
      <c r="J26" s="5">
        <v>106.89011000000001</v>
      </c>
      <c r="K26" s="26">
        <f t="shared" si="2"/>
        <v>131.66426716185433</v>
      </c>
    </row>
    <row r="27" spans="1:11" x14ac:dyDescent="0.25">
      <c r="A27" s="13" t="s">
        <v>46</v>
      </c>
      <c r="B27" s="17" t="s">
        <v>47</v>
      </c>
      <c r="C27" s="4"/>
      <c r="D27" s="4"/>
      <c r="E27" s="5"/>
      <c r="F27" s="21">
        <f t="shared" si="3"/>
        <v>0</v>
      </c>
      <c r="G27" s="35"/>
      <c r="H27" s="3">
        <f t="shared" si="4"/>
        <v>0</v>
      </c>
      <c r="I27" s="35"/>
      <c r="J27" s="5"/>
      <c r="K27" s="26"/>
    </row>
    <row r="28" spans="1:11" x14ac:dyDescent="0.25">
      <c r="A28" s="13" t="s">
        <v>48</v>
      </c>
      <c r="B28" s="17" t="s">
        <v>49</v>
      </c>
      <c r="C28" s="4"/>
      <c r="D28" s="4"/>
      <c r="E28" s="5"/>
      <c r="F28" s="21">
        <f t="shared" si="3"/>
        <v>0</v>
      </c>
      <c r="G28" s="35"/>
      <c r="H28" s="3">
        <f t="shared" si="4"/>
        <v>0</v>
      </c>
      <c r="I28" s="35"/>
      <c r="J28" s="5"/>
      <c r="K28" s="26"/>
    </row>
    <row r="29" spans="1:11" x14ac:dyDescent="0.25">
      <c r="A29" s="13" t="s">
        <v>50</v>
      </c>
      <c r="B29" s="17" t="s">
        <v>51</v>
      </c>
      <c r="C29" s="4"/>
      <c r="D29" s="4"/>
      <c r="E29" s="5"/>
      <c r="F29" s="21">
        <f t="shared" si="3"/>
        <v>0</v>
      </c>
      <c r="G29" s="35"/>
      <c r="H29" s="3">
        <f t="shared" si="4"/>
        <v>0</v>
      </c>
      <c r="I29" s="35"/>
      <c r="J29" s="5">
        <v>2E-3</v>
      </c>
      <c r="K29" s="26"/>
    </row>
    <row r="30" spans="1:11" x14ac:dyDescent="0.25">
      <c r="A30" s="13" t="s">
        <v>52</v>
      </c>
      <c r="B30" s="17" t="s">
        <v>53</v>
      </c>
      <c r="C30" s="4">
        <v>237166.70929999999</v>
      </c>
      <c r="D30" s="4">
        <v>241716.70929999999</v>
      </c>
      <c r="E30" s="5">
        <v>28370.632699999998</v>
      </c>
      <c r="F30" s="21">
        <f t="shared" si="3"/>
        <v>-208796.0766</v>
      </c>
      <c r="G30" s="35">
        <f t="shared" si="0"/>
        <v>11.962316626872386</v>
      </c>
      <c r="H30" s="3">
        <f t="shared" si="4"/>
        <v>-213346.0766</v>
      </c>
      <c r="I30" s="35">
        <f t="shared" si="1"/>
        <v>11.737141706984175</v>
      </c>
      <c r="J30" s="5">
        <v>16181.87998</v>
      </c>
      <c r="K30" s="26">
        <f t="shared" si="2"/>
        <v>175.32346510457805</v>
      </c>
    </row>
    <row r="31" spans="1:11" x14ac:dyDescent="0.25">
      <c r="A31" s="13" t="s">
        <v>54</v>
      </c>
      <c r="B31" s="17" t="s">
        <v>55</v>
      </c>
      <c r="C31" s="4">
        <v>46520</v>
      </c>
      <c r="D31" s="4">
        <v>45022.374450000003</v>
      </c>
      <c r="E31" s="5">
        <v>3761.7817799999998</v>
      </c>
      <c r="F31" s="21">
        <f t="shared" si="3"/>
        <v>-42758.218220000002</v>
      </c>
      <c r="G31" s="35">
        <f t="shared" si="0"/>
        <v>8.0863752794496992</v>
      </c>
      <c r="H31" s="3">
        <f t="shared" si="4"/>
        <v>-41260.592670000005</v>
      </c>
      <c r="I31" s="35">
        <f t="shared" si="1"/>
        <v>8.3553606977741257</v>
      </c>
      <c r="J31" s="5">
        <v>1080.4358999999999</v>
      </c>
      <c r="K31" s="26">
        <f t="shared" si="2"/>
        <v>348.17260144724924</v>
      </c>
    </row>
    <row r="32" spans="1:11" ht="15.75" thickBot="1" x14ac:dyDescent="0.3">
      <c r="A32" s="14" t="s">
        <v>56</v>
      </c>
      <c r="B32" s="18" t="s">
        <v>57</v>
      </c>
      <c r="C32" s="8">
        <v>18544.599999999999</v>
      </c>
      <c r="D32" s="8">
        <v>22867.752</v>
      </c>
      <c r="E32" s="10">
        <v>799.36123999999995</v>
      </c>
      <c r="F32" s="33">
        <f t="shared" si="3"/>
        <v>-17745.23876</v>
      </c>
      <c r="G32" s="36">
        <f t="shared" si="0"/>
        <v>4.3104798162268265</v>
      </c>
      <c r="H32" s="31">
        <f t="shared" si="4"/>
        <v>-22068.390760000002</v>
      </c>
      <c r="I32" s="36">
        <f t="shared" si="1"/>
        <v>3.4955829501736764</v>
      </c>
      <c r="J32" s="10">
        <v>196.50181000000001</v>
      </c>
      <c r="K32" s="28"/>
    </row>
    <row r="33" spans="1:11" ht="15.75" thickBot="1" x14ac:dyDescent="0.3">
      <c r="A33" s="11" t="s">
        <v>58</v>
      </c>
      <c r="B33" s="15" t="s">
        <v>59</v>
      </c>
      <c r="C33" s="6">
        <f>SUM(C34:C38)</f>
        <v>2286583.4022900001</v>
      </c>
      <c r="D33" s="6">
        <f>SUM(D34:D38)</f>
        <v>2320800.6275599999</v>
      </c>
      <c r="E33" s="6">
        <f>SUM(E34:E38)</f>
        <v>910472.99577999988</v>
      </c>
      <c r="F33" s="20">
        <f t="shared" si="3"/>
        <v>-1376110.4065100001</v>
      </c>
      <c r="G33" s="41">
        <f t="shared" si="0"/>
        <v>39.818053208475426</v>
      </c>
      <c r="H33" s="9">
        <f t="shared" si="4"/>
        <v>-1410327.6317799999</v>
      </c>
      <c r="I33" s="41">
        <f t="shared" si="1"/>
        <v>39.230987141589843</v>
      </c>
      <c r="J33" s="9">
        <f>SUM(J34:J38)</f>
        <v>52814.774140000001</v>
      </c>
      <c r="K33" s="6">
        <f t="shared" si="2"/>
        <v>1723.8983042255227</v>
      </c>
    </row>
    <row r="34" spans="1:11" x14ac:dyDescent="0.25">
      <c r="A34" s="12" t="s">
        <v>60</v>
      </c>
      <c r="B34" s="16" t="s">
        <v>61</v>
      </c>
      <c r="C34" s="7">
        <v>72500</v>
      </c>
      <c r="D34" s="7">
        <v>67922.391990000004</v>
      </c>
      <c r="E34" s="3">
        <v>11168.33243</v>
      </c>
      <c r="F34" s="21">
        <f t="shared" si="3"/>
        <v>-61331.667569999998</v>
      </c>
      <c r="G34" s="37">
        <f t="shared" si="0"/>
        <v>15.404596455172415</v>
      </c>
      <c r="H34" s="3">
        <f t="shared" si="4"/>
        <v>-56754.059560000002</v>
      </c>
      <c r="I34" s="37">
        <f t="shared" si="1"/>
        <v>16.442784334868946</v>
      </c>
      <c r="J34" s="3">
        <v>4303.7397499999997</v>
      </c>
      <c r="K34" s="26">
        <f>E34/J34*100</f>
        <v>259.50296901665581</v>
      </c>
    </row>
    <row r="35" spans="1:11" x14ac:dyDescent="0.25">
      <c r="A35" s="13" t="s">
        <v>62</v>
      </c>
      <c r="B35" s="17" t="s">
        <v>63</v>
      </c>
      <c r="C35" s="4">
        <v>1512349.12</v>
      </c>
      <c r="D35" s="4">
        <v>1521947.8202800001</v>
      </c>
      <c r="E35" s="5">
        <v>849661.19192999997</v>
      </c>
      <c r="F35" s="21">
        <f t="shared" si="3"/>
        <v>-662687.92807000014</v>
      </c>
      <c r="G35" s="35">
        <f t="shared" si="0"/>
        <v>56.181550985396797</v>
      </c>
      <c r="H35" s="3">
        <f t="shared" si="4"/>
        <v>-672286.62835000013</v>
      </c>
      <c r="I35" s="35">
        <f t="shared" si="1"/>
        <v>55.827222235101573</v>
      </c>
      <c r="J35" s="5">
        <v>0</v>
      </c>
      <c r="K35" s="26"/>
    </row>
    <row r="36" spans="1:11" x14ac:dyDescent="0.25">
      <c r="A36" s="13" t="s">
        <v>64</v>
      </c>
      <c r="B36" s="17" t="s">
        <v>65</v>
      </c>
      <c r="C36" s="4">
        <v>700143.28229</v>
      </c>
      <c r="D36" s="4">
        <v>729339.41529000003</v>
      </c>
      <c r="E36" s="5">
        <v>49467.929909999999</v>
      </c>
      <c r="F36" s="21">
        <f t="shared" si="3"/>
        <v>-650675.35238000005</v>
      </c>
      <c r="G36" s="35">
        <f t="shared" si="0"/>
        <v>7.0654009202519683</v>
      </c>
      <c r="H36" s="3">
        <f t="shared" si="4"/>
        <v>-679871.48538000009</v>
      </c>
      <c r="I36" s="35">
        <f t="shared" si="1"/>
        <v>6.7825663707384525</v>
      </c>
      <c r="J36" s="5">
        <v>48295.278299999998</v>
      </c>
      <c r="K36" s="26">
        <f t="shared" si="2"/>
        <v>102.42808748862721</v>
      </c>
    </row>
    <row r="37" spans="1:11" ht="24" x14ac:dyDescent="0.25">
      <c r="A37" s="13" t="s">
        <v>66</v>
      </c>
      <c r="B37" s="17" t="s">
        <v>67</v>
      </c>
      <c r="C37" s="4"/>
      <c r="D37" s="4"/>
      <c r="E37" s="5"/>
      <c r="F37" s="21">
        <f t="shared" si="3"/>
        <v>0</v>
      </c>
      <c r="G37" s="35"/>
      <c r="H37" s="3">
        <f t="shared" si="4"/>
        <v>0</v>
      </c>
      <c r="I37" s="35"/>
      <c r="J37" s="5"/>
      <c r="K37" s="26"/>
    </row>
    <row r="38" spans="1:11" ht="15.75" thickBot="1" x14ac:dyDescent="0.3">
      <c r="A38" s="14" t="s">
        <v>68</v>
      </c>
      <c r="B38" s="18" t="s">
        <v>69</v>
      </c>
      <c r="C38" s="8">
        <v>1591</v>
      </c>
      <c r="D38" s="8">
        <v>1591</v>
      </c>
      <c r="E38" s="10">
        <v>175.54150999999999</v>
      </c>
      <c r="F38" s="33">
        <f t="shared" si="3"/>
        <v>-1415.45849</v>
      </c>
      <c r="G38" s="36">
        <f t="shared" si="0"/>
        <v>11.033407291011942</v>
      </c>
      <c r="H38" s="31">
        <f t="shared" si="4"/>
        <v>-1415.45849</v>
      </c>
      <c r="I38" s="36">
        <f t="shared" si="1"/>
        <v>11.033407291011942</v>
      </c>
      <c r="J38" s="10">
        <v>215.75609</v>
      </c>
      <c r="K38" s="28">
        <f t="shared" si="2"/>
        <v>81.361091591898969</v>
      </c>
    </row>
    <row r="39" spans="1:11" ht="15.75" thickBot="1" x14ac:dyDescent="0.3">
      <c r="A39" s="11" t="s">
        <v>70</v>
      </c>
      <c r="B39" s="15" t="s">
        <v>71</v>
      </c>
      <c r="C39" s="6">
        <f>SUM(C40:C41)</f>
        <v>300</v>
      </c>
      <c r="D39" s="6">
        <f t="shared" ref="D39:E39" si="8">SUM(D40:D41)</f>
        <v>300</v>
      </c>
      <c r="E39" s="6">
        <f t="shared" si="8"/>
        <v>42.4</v>
      </c>
      <c r="F39" s="20">
        <f t="shared" si="3"/>
        <v>-257.60000000000002</v>
      </c>
      <c r="G39" s="41">
        <f t="shared" si="0"/>
        <v>14.133333333333335</v>
      </c>
      <c r="H39" s="9">
        <f t="shared" si="4"/>
        <v>-257.60000000000002</v>
      </c>
      <c r="I39" s="41">
        <f t="shared" si="1"/>
        <v>14.133333333333335</v>
      </c>
      <c r="J39" s="9">
        <f t="shared" ref="J39" si="9">SUM(J40:J41)</f>
        <v>37.92</v>
      </c>
      <c r="K39" s="6"/>
    </row>
    <row r="40" spans="1:11" x14ac:dyDescent="0.25">
      <c r="A40" s="12" t="s">
        <v>72</v>
      </c>
      <c r="B40" s="16" t="s">
        <v>73</v>
      </c>
      <c r="C40" s="7">
        <v>300</v>
      </c>
      <c r="D40" s="7">
        <v>300</v>
      </c>
      <c r="E40" s="3">
        <v>42.4</v>
      </c>
      <c r="F40" s="21">
        <f t="shared" si="3"/>
        <v>-257.60000000000002</v>
      </c>
      <c r="G40" s="37">
        <f t="shared" si="0"/>
        <v>14.133333333333335</v>
      </c>
      <c r="H40" s="3">
        <f t="shared" si="4"/>
        <v>-257.60000000000002</v>
      </c>
      <c r="I40" s="37">
        <f t="shared" si="1"/>
        <v>14.133333333333335</v>
      </c>
      <c r="J40" s="3">
        <v>37.92</v>
      </c>
      <c r="K40" s="27"/>
    </row>
    <row r="41" spans="1:11" ht="15.75" thickBot="1" x14ac:dyDescent="0.3">
      <c r="A41" s="14" t="s">
        <v>74</v>
      </c>
      <c r="B41" s="18" t="s">
        <v>75</v>
      </c>
      <c r="C41" s="8"/>
      <c r="D41" s="8"/>
      <c r="E41" s="10"/>
      <c r="F41" s="33">
        <f t="shared" si="3"/>
        <v>0</v>
      </c>
      <c r="G41" s="36"/>
      <c r="H41" s="31">
        <f t="shared" si="4"/>
        <v>0</v>
      </c>
      <c r="I41" s="36"/>
      <c r="J41" s="10"/>
      <c r="K41" s="28"/>
    </row>
    <row r="42" spans="1:11" ht="15.75" thickBot="1" x14ac:dyDescent="0.3">
      <c r="A42" s="11" t="s">
        <v>76</v>
      </c>
      <c r="B42" s="15" t="s">
        <v>77</v>
      </c>
      <c r="C42" s="6">
        <f>SUM(C43:C50)</f>
        <v>2944027.82112</v>
      </c>
      <c r="D42" s="6">
        <f t="shared" ref="D42:E42" si="10">SUM(D43:D50)</f>
        <v>2953557.2151200003</v>
      </c>
      <c r="E42" s="6">
        <f t="shared" si="10"/>
        <v>458858.66232</v>
      </c>
      <c r="F42" s="20">
        <f t="shared" si="3"/>
        <v>-2485169.1587999999</v>
      </c>
      <c r="G42" s="41">
        <f t="shared" si="0"/>
        <v>15.586084446220887</v>
      </c>
      <c r="H42" s="9">
        <f t="shared" si="4"/>
        <v>-2494698.5528000002</v>
      </c>
      <c r="I42" s="41">
        <f t="shared" si="1"/>
        <v>15.535797308106558</v>
      </c>
      <c r="J42" s="9">
        <f>SUM(J43:J50)</f>
        <v>540441.67884999991</v>
      </c>
      <c r="K42" s="6">
        <f t="shared" si="2"/>
        <v>84.904381041891597</v>
      </c>
    </row>
    <row r="43" spans="1:11" x14ac:dyDescent="0.25">
      <c r="A43" s="12" t="s">
        <v>78</v>
      </c>
      <c r="B43" s="16" t="s">
        <v>79</v>
      </c>
      <c r="C43" s="7">
        <v>1175924.83604</v>
      </c>
      <c r="D43" s="7">
        <v>1180122.87944</v>
      </c>
      <c r="E43" s="3">
        <v>184757.57707999999</v>
      </c>
      <c r="F43" s="21">
        <f t="shared" si="3"/>
        <v>-991167.25896000001</v>
      </c>
      <c r="G43" s="37">
        <f t="shared" si="0"/>
        <v>15.711682534249604</v>
      </c>
      <c r="H43" s="3">
        <f t="shared" si="4"/>
        <v>-995365.30236000009</v>
      </c>
      <c r="I43" s="37">
        <f t="shared" si="1"/>
        <v>15.655791468738611</v>
      </c>
      <c r="J43" s="3">
        <v>182477.65343999999</v>
      </c>
      <c r="K43" s="27">
        <f t="shared" si="2"/>
        <v>101.24942621576929</v>
      </c>
    </row>
    <row r="44" spans="1:11" x14ac:dyDescent="0.25">
      <c r="A44" s="13" t="s">
        <v>80</v>
      </c>
      <c r="B44" s="17" t="s">
        <v>81</v>
      </c>
      <c r="C44" s="4">
        <v>1436962.98789</v>
      </c>
      <c r="D44" s="4">
        <v>1439188.59449</v>
      </c>
      <c r="E44" s="5">
        <v>217357.76048</v>
      </c>
      <c r="F44" s="21">
        <f t="shared" si="3"/>
        <v>-1219605.2274100001</v>
      </c>
      <c r="G44" s="35">
        <f t="shared" si="0"/>
        <v>15.12619060558843</v>
      </c>
      <c r="H44" s="3">
        <f t="shared" si="4"/>
        <v>-1221830.8340100001</v>
      </c>
      <c r="I44" s="35">
        <f t="shared" si="1"/>
        <v>15.102798987718788</v>
      </c>
      <c r="J44" s="5">
        <v>303541.74579999998</v>
      </c>
      <c r="K44" s="26">
        <f t="shared" si="2"/>
        <v>71.607205100287729</v>
      </c>
    </row>
    <row r="45" spans="1:11" x14ac:dyDescent="0.25">
      <c r="A45" s="13" t="s">
        <v>82</v>
      </c>
      <c r="B45" s="17" t="s">
        <v>83</v>
      </c>
      <c r="C45" s="4">
        <v>260301.32227</v>
      </c>
      <c r="D45" s="4">
        <v>263407.06627000001</v>
      </c>
      <c r="E45" s="5">
        <v>49062.133950000003</v>
      </c>
      <c r="F45" s="21">
        <f t="shared" si="3"/>
        <v>-211239.18832000002</v>
      </c>
      <c r="G45" s="35">
        <f t="shared" si="0"/>
        <v>18.848207731772426</v>
      </c>
      <c r="H45" s="3">
        <f t="shared" si="4"/>
        <v>-214344.93232000002</v>
      </c>
      <c r="I45" s="35">
        <f t="shared" si="1"/>
        <v>18.625974862690232</v>
      </c>
      <c r="J45" s="5">
        <v>46141.507319999997</v>
      </c>
      <c r="K45" s="26">
        <f t="shared" si="2"/>
        <v>106.32971656028684</v>
      </c>
    </row>
    <row r="46" spans="1:11" x14ac:dyDescent="0.25">
      <c r="A46" s="13" t="s">
        <v>84</v>
      </c>
      <c r="B46" s="17" t="s">
        <v>85</v>
      </c>
      <c r="C46" s="4"/>
      <c r="D46" s="4"/>
      <c r="E46" s="5"/>
      <c r="F46" s="21"/>
      <c r="G46" s="35"/>
      <c r="H46" s="3"/>
      <c r="I46" s="35"/>
      <c r="J46" s="5"/>
      <c r="K46" s="26"/>
    </row>
    <row r="47" spans="1:11" ht="24" x14ac:dyDescent="0.25">
      <c r="A47" s="13" t="s">
        <v>86</v>
      </c>
      <c r="B47" s="17" t="s">
        <v>87</v>
      </c>
      <c r="C47" s="4"/>
      <c r="D47" s="4"/>
      <c r="E47" s="5"/>
      <c r="F47" s="21"/>
      <c r="G47" s="35"/>
      <c r="H47" s="3"/>
      <c r="I47" s="35"/>
      <c r="J47" s="5"/>
      <c r="K47" s="26"/>
    </row>
    <row r="48" spans="1:11" x14ac:dyDescent="0.25">
      <c r="A48" s="13" t="s">
        <v>88</v>
      </c>
      <c r="B48" s="17" t="s">
        <v>89</v>
      </c>
      <c r="C48" s="4"/>
      <c r="D48" s="4"/>
      <c r="E48" s="5"/>
      <c r="F48" s="21"/>
      <c r="G48" s="35"/>
      <c r="H48" s="3"/>
      <c r="I48" s="35"/>
      <c r="J48" s="5"/>
      <c r="K48" s="26"/>
    </row>
    <row r="49" spans="1:11" x14ac:dyDescent="0.25">
      <c r="A49" s="13" t="s">
        <v>90</v>
      </c>
      <c r="B49" s="17" t="s">
        <v>91</v>
      </c>
      <c r="C49" s="4">
        <v>4190</v>
      </c>
      <c r="D49" s="4">
        <v>4190</v>
      </c>
      <c r="E49" s="5">
        <v>0</v>
      </c>
      <c r="F49" s="21">
        <f t="shared" si="3"/>
        <v>-4190</v>
      </c>
      <c r="G49" s="35">
        <f t="shared" si="0"/>
        <v>0</v>
      </c>
      <c r="H49" s="3">
        <f t="shared" si="4"/>
        <v>-4190</v>
      </c>
      <c r="I49" s="35">
        <f t="shared" si="1"/>
        <v>0</v>
      </c>
      <c r="J49" s="5">
        <v>0</v>
      </c>
      <c r="K49" s="26"/>
    </row>
    <row r="50" spans="1:11" ht="15.75" thickBot="1" x14ac:dyDescent="0.3">
      <c r="A50" s="14" t="s">
        <v>92</v>
      </c>
      <c r="B50" s="18" t="s">
        <v>93</v>
      </c>
      <c r="C50" s="8">
        <v>66648.674920000005</v>
      </c>
      <c r="D50" s="8">
        <v>66648.674920000005</v>
      </c>
      <c r="E50" s="10">
        <v>7681.1908100000001</v>
      </c>
      <c r="F50" s="33">
        <f t="shared" si="3"/>
        <v>-58967.484110000005</v>
      </c>
      <c r="G50" s="36">
        <f t="shared" si="0"/>
        <v>11.524896510275585</v>
      </c>
      <c r="H50" s="31">
        <f t="shared" si="4"/>
        <v>-58967.484110000005</v>
      </c>
      <c r="I50" s="36">
        <f t="shared" si="1"/>
        <v>11.524896510275585</v>
      </c>
      <c r="J50" s="10">
        <v>8280.7722900000008</v>
      </c>
      <c r="K50" s="28">
        <f t="shared" si="2"/>
        <v>92.759353125504191</v>
      </c>
    </row>
    <row r="51" spans="1:11" ht="15.75" thickBot="1" x14ac:dyDescent="0.3">
      <c r="A51" s="11" t="s">
        <v>94</v>
      </c>
      <c r="B51" s="15" t="s">
        <v>95</v>
      </c>
      <c r="C51" s="6">
        <f>SUM(C52:C53)</f>
        <v>175120.17694999999</v>
      </c>
      <c r="D51" s="6">
        <f t="shared" ref="D51:E51" si="11">SUM(D52:D53)</f>
        <v>185530.17694999999</v>
      </c>
      <c r="E51" s="6">
        <f t="shared" si="11"/>
        <v>42679.733909999995</v>
      </c>
      <c r="F51" s="20">
        <f t="shared" si="3"/>
        <v>-132440.44303999998</v>
      </c>
      <c r="G51" s="41">
        <f t="shared" si="0"/>
        <v>24.371682722879978</v>
      </c>
      <c r="H51" s="9">
        <f t="shared" si="4"/>
        <v>-142850.44303999998</v>
      </c>
      <c r="I51" s="41">
        <f t="shared" si="1"/>
        <v>23.004200508848811</v>
      </c>
      <c r="J51" s="9">
        <f>SUM(J52:J53)</f>
        <v>39166.275220000003</v>
      </c>
      <c r="K51" s="6">
        <f t="shared" si="2"/>
        <v>108.97062248136852</v>
      </c>
    </row>
    <row r="52" spans="1:11" x14ac:dyDescent="0.25">
      <c r="A52" s="12" t="s">
        <v>96</v>
      </c>
      <c r="B52" s="16" t="s">
        <v>97</v>
      </c>
      <c r="C52" s="7">
        <v>157837.50695000001</v>
      </c>
      <c r="D52" s="7">
        <v>168247.50695000001</v>
      </c>
      <c r="E52" s="3">
        <v>40218.034339999998</v>
      </c>
      <c r="F52" s="21">
        <f t="shared" si="3"/>
        <v>-117619.47261000001</v>
      </c>
      <c r="G52" s="37">
        <f t="shared" si="0"/>
        <v>25.480657365388016</v>
      </c>
      <c r="H52" s="3">
        <f t="shared" si="4"/>
        <v>-128029.47261000001</v>
      </c>
      <c r="I52" s="37">
        <f t="shared" si="1"/>
        <v>23.904089319999279</v>
      </c>
      <c r="J52" s="3">
        <v>35105.453070000003</v>
      </c>
      <c r="K52" s="27">
        <f t="shared" si="2"/>
        <v>114.56349604662715</v>
      </c>
    </row>
    <row r="53" spans="1:11" ht="15.75" thickBot="1" x14ac:dyDescent="0.3">
      <c r="A53" s="14" t="s">
        <v>98</v>
      </c>
      <c r="B53" s="18" t="s">
        <v>99</v>
      </c>
      <c r="C53" s="8">
        <v>17282.669999999998</v>
      </c>
      <c r="D53" s="8">
        <v>17282.669999999998</v>
      </c>
      <c r="E53" s="10">
        <v>2461.6995700000002</v>
      </c>
      <c r="F53" s="33">
        <f t="shared" si="3"/>
        <v>-14820.970429999998</v>
      </c>
      <c r="G53" s="36">
        <f t="shared" si="0"/>
        <v>14.243745729103201</v>
      </c>
      <c r="H53" s="31">
        <f t="shared" si="4"/>
        <v>-14820.970429999998</v>
      </c>
      <c r="I53" s="36">
        <f t="shared" si="1"/>
        <v>14.243745729103201</v>
      </c>
      <c r="J53" s="10">
        <v>4060.82215</v>
      </c>
      <c r="K53" s="28">
        <f t="shared" si="2"/>
        <v>60.620718639450885</v>
      </c>
    </row>
    <row r="54" spans="1:11" ht="15.75" thickBot="1" x14ac:dyDescent="0.3">
      <c r="A54" s="11" t="s">
        <v>100</v>
      </c>
      <c r="B54" s="15" t="s">
        <v>101</v>
      </c>
      <c r="C54" s="6">
        <f>SUM(C55:C59)</f>
        <v>90508.2</v>
      </c>
      <c r="D54" s="6">
        <f>SUM(D55:D59)</f>
        <v>90508.2</v>
      </c>
      <c r="E54" s="6">
        <f t="shared" ref="E54" si="12">SUM(E55:E59)</f>
        <v>9611.0809100000006</v>
      </c>
      <c r="F54" s="20">
        <f t="shared" si="3"/>
        <v>-80897.119089999993</v>
      </c>
      <c r="G54" s="41">
        <f t="shared" si="0"/>
        <v>10.619016741024572</v>
      </c>
      <c r="H54" s="9">
        <f t="shared" si="4"/>
        <v>-80897.119089999993</v>
      </c>
      <c r="I54" s="41">
        <f t="shared" si="1"/>
        <v>10.619016741024572</v>
      </c>
      <c r="J54" s="9">
        <f>SUM(J55:J59)</f>
        <v>8439.1999099999994</v>
      </c>
      <c r="K54" s="6">
        <f t="shared" si="2"/>
        <v>113.88616234355801</v>
      </c>
    </row>
    <row r="55" spans="1:11" x14ac:dyDescent="0.25">
      <c r="A55" s="12" t="s">
        <v>102</v>
      </c>
      <c r="B55" s="16" t="s">
        <v>103</v>
      </c>
      <c r="C55" s="7">
        <v>9235.2000000000007</v>
      </c>
      <c r="D55" s="7">
        <v>9235.2000000000007</v>
      </c>
      <c r="E55" s="3">
        <v>1291.3197299999999</v>
      </c>
      <c r="F55" s="21">
        <f t="shared" si="3"/>
        <v>-7943.8802700000006</v>
      </c>
      <c r="G55" s="37">
        <f t="shared" si="0"/>
        <v>13.982585433991682</v>
      </c>
      <c r="H55" s="3">
        <f t="shared" si="4"/>
        <v>-7943.8802700000006</v>
      </c>
      <c r="I55" s="37">
        <f t="shared" si="1"/>
        <v>13.982585433991682</v>
      </c>
      <c r="J55" s="3">
        <v>1210.3928000000001</v>
      </c>
      <c r="K55" s="26">
        <f>E55/J55*100</f>
        <v>106.68600556777929</v>
      </c>
    </row>
    <row r="56" spans="1:11" x14ac:dyDescent="0.25">
      <c r="A56" s="13" t="s">
        <v>104</v>
      </c>
      <c r="B56" s="17" t="s">
        <v>105</v>
      </c>
      <c r="C56" s="4"/>
      <c r="D56" s="4"/>
      <c r="E56" s="5"/>
      <c r="F56" s="21">
        <f t="shared" si="3"/>
        <v>0</v>
      </c>
      <c r="G56" s="35"/>
      <c r="H56" s="3">
        <f t="shared" si="4"/>
        <v>0</v>
      </c>
      <c r="I56" s="35"/>
      <c r="J56" s="5"/>
      <c r="K56" s="26"/>
    </row>
    <row r="57" spans="1:11" x14ac:dyDescent="0.25">
      <c r="A57" s="13" t="s">
        <v>106</v>
      </c>
      <c r="B57" s="17" t="s">
        <v>107</v>
      </c>
      <c r="C57" s="4">
        <v>44772</v>
      </c>
      <c r="D57" s="4">
        <v>44772</v>
      </c>
      <c r="E57" s="5">
        <v>65.8</v>
      </c>
      <c r="F57" s="21">
        <f t="shared" si="3"/>
        <v>-44706.2</v>
      </c>
      <c r="G57" s="35">
        <f t="shared" si="0"/>
        <v>0.14696685428392744</v>
      </c>
      <c r="H57" s="3">
        <f t="shared" si="4"/>
        <v>-44706.2</v>
      </c>
      <c r="I57" s="35">
        <f t="shared" si="1"/>
        <v>0.14696685428392744</v>
      </c>
      <c r="J57" s="5">
        <v>58</v>
      </c>
      <c r="K57" s="26">
        <f t="shared" si="2"/>
        <v>113.44827586206895</v>
      </c>
    </row>
    <row r="58" spans="1:11" x14ac:dyDescent="0.25">
      <c r="A58" s="13" t="s">
        <v>108</v>
      </c>
      <c r="B58" s="17" t="s">
        <v>109</v>
      </c>
      <c r="C58" s="4">
        <v>35501</v>
      </c>
      <c r="D58" s="4">
        <v>35501</v>
      </c>
      <c r="E58" s="5">
        <v>7913.9611800000002</v>
      </c>
      <c r="F58" s="21">
        <f t="shared" si="3"/>
        <v>-27587.038820000002</v>
      </c>
      <c r="G58" s="35">
        <f t="shared" si="0"/>
        <v>22.292220444494522</v>
      </c>
      <c r="H58" s="3">
        <f t="shared" si="4"/>
        <v>-27587.038820000002</v>
      </c>
      <c r="I58" s="35">
        <f t="shared" si="1"/>
        <v>22.292220444494522</v>
      </c>
      <c r="J58" s="5">
        <v>6990.8071099999997</v>
      </c>
      <c r="K58" s="26">
        <f t="shared" si="2"/>
        <v>113.20525735403963</v>
      </c>
    </row>
    <row r="59" spans="1:11" ht="15.75" thickBot="1" x14ac:dyDescent="0.3">
      <c r="A59" s="14" t="s">
        <v>110</v>
      </c>
      <c r="B59" s="18" t="s">
        <v>111</v>
      </c>
      <c r="C59" s="8">
        <v>1000</v>
      </c>
      <c r="D59" s="8">
        <v>1000</v>
      </c>
      <c r="E59" s="10">
        <v>340</v>
      </c>
      <c r="F59" s="33">
        <f t="shared" si="3"/>
        <v>-660</v>
      </c>
      <c r="G59" s="36">
        <f t="shared" si="0"/>
        <v>34</v>
      </c>
      <c r="H59" s="31">
        <f t="shared" si="4"/>
        <v>-660</v>
      </c>
      <c r="I59" s="36">
        <f t="shared" si="1"/>
        <v>34</v>
      </c>
      <c r="J59" s="10">
        <v>180</v>
      </c>
      <c r="K59" s="26">
        <f>E59/J59*100</f>
        <v>188.88888888888889</v>
      </c>
    </row>
    <row r="60" spans="1:11" ht="15.75" thickBot="1" x14ac:dyDescent="0.3">
      <c r="A60" s="11" t="s">
        <v>112</v>
      </c>
      <c r="B60" s="15" t="s">
        <v>113</v>
      </c>
      <c r="C60" s="6">
        <f>SUM(C61:C64)</f>
        <v>189717.8</v>
      </c>
      <c r="D60" s="6">
        <f t="shared" ref="D60:E60" si="13">SUM(D61:D64)</f>
        <v>190717.8</v>
      </c>
      <c r="E60" s="6">
        <f t="shared" si="13"/>
        <v>35106.422740000002</v>
      </c>
      <c r="F60" s="20">
        <f t="shared" si="3"/>
        <v>-154611.37725999998</v>
      </c>
      <c r="G60" s="41">
        <f t="shared" si="0"/>
        <v>18.504548724473931</v>
      </c>
      <c r="H60" s="9">
        <f t="shared" si="4"/>
        <v>-155611.37725999998</v>
      </c>
      <c r="I60" s="41">
        <f t="shared" si="1"/>
        <v>18.407522916057129</v>
      </c>
      <c r="J60" s="9">
        <f>SUM(J61:J64)</f>
        <v>33245.276290000002</v>
      </c>
      <c r="K60" s="6">
        <f t="shared" si="2"/>
        <v>105.5982282528355</v>
      </c>
    </row>
    <row r="61" spans="1:11" x14ac:dyDescent="0.25">
      <c r="A61" s="12" t="s">
        <v>114</v>
      </c>
      <c r="B61" s="16" t="s">
        <v>115</v>
      </c>
      <c r="C61" s="7">
        <v>157128.79999999999</v>
      </c>
      <c r="D61" s="7">
        <v>157128.79999999999</v>
      </c>
      <c r="E61" s="3">
        <v>28979.410680000001</v>
      </c>
      <c r="F61" s="21">
        <f t="shared" si="3"/>
        <v>-128149.38931999999</v>
      </c>
      <c r="G61" s="37">
        <f t="shared" si="0"/>
        <v>18.44309297849917</v>
      </c>
      <c r="H61" s="3">
        <f t="shared" si="4"/>
        <v>-128149.38931999999</v>
      </c>
      <c r="I61" s="37">
        <f t="shared" si="1"/>
        <v>18.44309297849917</v>
      </c>
      <c r="J61" s="3">
        <v>23979.53613</v>
      </c>
      <c r="K61" s="27">
        <f>E61/J61*100</f>
        <v>120.8505891143775</v>
      </c>
    </row>
    <row r="62" spans="1:11" x14ac:dyDescent="0.25">
      <c r="A62" s="13" t="s">
        <v>116</v>
      </c>
      <c r="B62" s="17" t="s">
        <v>117</v>
      </c>
      <c r="C62" s="4">
        <v>12589</v>
      </c>
      <c r="D62" s="4">
        <v>13589</v>
      </c>
      <c r="E62" s="5">
        <v>1975.4</v>
      </c>
      <c r="F62" s="21">
        <f t="shared" ref="F62:F70" si="14">SUM(E62-C62)</f>
        <v>-10613.6</v>
      </c>
      <c r="G62" s="35">
        <f t="shared" si="0"/>
        <v>15.691476685995712</v>
      </c>
      <c r="H62" s="3">
        <f t="shared" ref="H62:H70" si="15">SUM(E62-D62)</f>
        <v>-11613.6</v>
      </c>
      <c r="I62" s="35">
        <f t="shared" si="1"/>
        <v>14.536757671646185</v>
      </c>
      <c r="J62" s="5">
        <v>5308.1396999999997</v>
      </c>
      <c r="K62" s="26">
        <f>E62/J62*100</f>
        <v>37.214544296940794</v>
      </c>
    </row>
    <row r="63" spans="1:11" x14ac:dyDescent="0.25">
      <c r="A63" s="13" t="s">
        <v>118</v>
      </c>
      <c r="B63" s="17" t="s">
        <v>119</v>
      </c>
      <c r="C63" s="8">
        <v>20000</v>
      </c>
      <c r="D63" s="8">
        <v>20000</v>
      </c>
      <c r="E63" s="10">
        <v>4151.6120600000004</v>
      </c>
      <c r="F63" s="21">
        <f t="shared" si="14"/>
        <v>-15848.387940000001</v>
      </c>
      <c r="G63" s="35">
        <f t="shared" si="0"/>
        <v>20.758060300000004</v>
      </c>
      <c r="H63" s="3">
        <f t="shared" si="15"/>
        <v>-15848.387940000001</v>
      </c>
      <c r="I63" s="35">
        <f t="shared" si="1"/>
        <v>20.758060300000004</v>
      </c>
      <c r="J63" s="10">
        <v>3780</v>
      </c>
      <c r="K63" s="26">
        <f>E63/J63*100</f>
        <v>109.83100687830689</v>
      </c>
    </row>
    <row r="64" spans="1:11" ht="15.75" thickBot="1" x14ac:dyDescent="0.3">
      <c r="A64" s="14" t="s">
        <v>120</v>
      </c>
      <c r="B64" s="18" t="s">
        <v>121</v>
      </c>
      <c r="C64" s="8">
        <v>0</v>
      </c>
      <c r="D64" s="8">
        <v>0</v>
      </c>
      <c r="E64" s="10">
        <v>0</v>
      </c>
      <c r="F64" s="33">
        <f t="shared" si="14"/>
        <v>0</v>
      </c>
      <c r="G64" s="36"/>
      <c r="H64" s="31">
        <f t="shared" si="15"/>
        <v>0</v>
      </c>
      <c r="I64" s="36"/>
      <c r="J64" s="10">
        <v>177.60046</v>
      </c>
      <c r="K64" s="28">
        <f>E64/J64*100</f>
        <v>0</v>
      </c>
    </row>
    <row r="65" spans="1:11" ht="15.75" thickBot="1" x14ac:dyDescent="0.3">
      <c r="A65" s="11" t="s">
        <v>122</v>
      </c>
      <c r="B65" s="15" t="s">
        <v>123</v>
      </c>
      <c r="C65" s="6">
        <f>SUM(C66:C68)</f>
        <v>7446.4</v>
      </c>
      <c r="D65" s="6">
        <f t="shared" ref="D65:E65" si="16">SUM(D66:D68)</f>
        <v>6553.8040000000001</v>
      </c>
      <c r="E65" s="6">
        <f t="shared" si="16"/>
        <v>1022.2792899999999</v>
      </c>
      <c r="F65" s="20">
        <f t="shared" si="14"/>
        <v>-6424.1207099999992</v>
      </c>
      <c r="G65" s="41">
        <f t="shared" si="0"/>
        <v>13.72850357219596</v>
      </c>
      <c r="H65" s="9">
        <f t="shared" si="15"/>
        <v>-5531.5247099999997</v>
      </c>
      <c r="I65" s="41">
        <f t="shared" si="1"/>
        <v>15.598258507578194</v>
      </c>
      <c r="J65" s="9">
        <f t="shared" ref="J65:K65" si="17">SUM(J66:J68)</f>
        <v>686.12941000000001</v>
      </c>
      <c r="K65" s="6">
        <f t="shared" si="17"/>
        <v>0</v>
      </c>
    </row>
    <row r="66" spans="1:11" x14ac:dyDescent="0.25">
      <c r="A66" s="12" t="s">
        <v>124</v>
      </c>
      <c r="B66" s="16" t="s">
        <v>125</v>
      </c>
      <c r="C66" s="7"/>
      <c r="D66" s="7"/>
      <c r="E66" s="3"/>
      <c r="F66" s="21">
        <f t="shared" si="14"/>
        <v>0</v>
      </c>
      <c r="G66" s="37"/>
      <c r="H66" s="3">
        <f t="shared" si="15"/>
        <v>0</v>
      </c>
      <c r="I66" s="37"/>
      <c r="J66" s="3"/>
      <c r="K66" s="27"/>
    </row>
    <row r="67" spans="1:11" x14ac:dyDescent="0.25">
      <c r="A67" s="13" t="s">
        <v>126</v>
      </c>
      <c r="B67" s="17" t="s">
        <v>127</v>
      </c>
      <c r="C67" s="4"/>
      <c r="D67" s="4"/>
      <c r="E67" s="5"/>
      <c r="F67" s="21">
        <f t="shared" si="14"/>
        <v>0</v>
      </c>
      <c r="G67" s="35"/>
      <c r="H67" s="3">
        <f t="shared" si="15"/>
        <v>0</v>
      </c>
      <c r="I67" s="35"/>
      <c r="J67" s="5"/>
      <c r="K67" s="26"/>
    </row>
    <row r="68" spans="1:11" ht="15.75" thickBot="1" x14ac:dyDescent="0.3">
      <c r="A68" s="14" t="s">
        <v>128</v>
      </c>
      <c r="B68" s="18" t="s">
        <v>129</v>
      </c>
      <c r="C68" s="8">
        <v>7446.4</v>
      </c>
      <c r="D68" s="8">
        <v>6553.8040000000001</v>
      </c>
      <c r="E68" s="10">
        <v>1022.2792899999999</v>
      </c>
      <c r="F68" s="33">
        <f t="shared" si="14"/>
        <v>-6424.1207099999992</v>
      </c>
      <c r="G68" s="36">
        <f t="shared" ref="G68:G70" si="18">E68/C68*100</f>
        <v>13.72850357219596</v>
      </c>
      <c r="H68" s="31">
        <f t="shared" si="15"/>
        <v>-5531.5247099999997</v>
      </c>
      <c r="I68" s="36">
        <f t="shared" ref="I68:I70" si="19">E68/D68*100</f>
        <v>15.598258507578194</v>
      </c>
      <c r="J68" s="10">
        <v>686.12941000000001</v>
      </c>
      <c r="K68" s="8">
        <v>0</v>
      </c>
    </row>
    <row r="69" spans="1:11" ht="15.75" thickBot="1" x14ac:dyDescent="0.3">
      <c r="A69" s="11" t="s">
        <v>130</v>
      </c>
      <c r="B69" s="15" t="s">
        <v>131</v>
      </c>
      <c r="C69" s="6">
        <f>SUM(C70:C75)</f>
        <v>3000</v>
      </c>
      <c r="D69" s="6">
        <f>SUM(D70:D75)</f>
        <v>3000</v>
      </c>
      <c r="E69" s="6">
        <f>SUM(E70:E75)</f>
        <v>0</v>
      </c>
      <c r="F69" s="20">
        <f t="shared" si="14"/>
        <v>-3000</v>
      </c>
      <c r="G69" s="41">
        <f t="shared" si="18"/>
        <v>0</v>
      </c>
      <c r="H69" s="9">
        <f t="shared" si="15"/>
        <v>-3000</v>
      </c>
      <c r="I69" s="41">
        <f t="shared" si="19"/>
        <v>0</v>
      </c>
      <c r="J69" s="9">
        <f t="shared" ref="J69:K69" si="20">SUM(J70:J75)</f>
        <v>0</v>
      </c>
      <c r="K69" s="42">
        <f t="shared" si="20"/>
        <v>0</v>
      </c>
    </row>
    <row r="70" spans="1:11" ht="15.75" thickBot="1" x14ac:dyDescent="0.3">
      <c r="A70" s="22" t="s">
        <v>132</v>
      </c>
      <c r="B70" s="23" t="s">
        <v>133</v>
      </c>
      <c r="C70" s="19">
        <v>3000</v>
      </c>
      <c r="D70" s="19">
        <v>3000</v>
      </c>
      <c r="E70" s="24">
        <v>0</v>
      </c>
      <c r="F70" s="25">
        <f t="shared" si="14"/>
        <v>-3000</v>
      </c>
      <c r="G70" s="37">
        <f t="shared" si="18"/>
        <v>0</v>
      </c>
      <c r="H70" s="24">
        <f t="shared" si="15"/>
        <v>-3000</v>
      </c>
      <c r="I70" s="37">
        <f t="shared" si="19"/>
        <v>0</v>
      </c>
      <c r="J70" s="24">
        <v>0</v>
      </c>
      <c r="K70" s="29"/>
    </row>
    <row r="71" spans="1:11" x14ac:dyDescent="0.25">
      <c r="A71" s="1"/>
    </row>
    <row r="72" spans="1:11" x14ac:dyDescent="0.25">
      <c r="A72" s="2" t="s">
        <v>136</v>
      </c>
    </row>
  </sheetData>
  <mergeCells count="1">
    <mergeCell ref="A1:K1"/>
  </mergeCells>
  <pageMargins left="0.7" right="0.7" top="0.75" bottom="0.75" header="0.3" footer="0.3"/>
  <pageSetup paperSize="9" scale="63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2022-10-04T13:26:49Z</cp:lastPrinted>
  <dcterms:created xsi:type="dcterms:W3CDTF">2017-12-11T14:03:53Z</dcterms:created>
  <dcterms:modified xsi:type="dcterms:W3CDTF">2025-04-04T11:37:02Z</dcterms:modified>
</cp:coreProperties>
</file>